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U:\Purchasing\@ Projects FY2024\@Bids\24016 Horizons\"/>
    </mc:Choice>
  </mc:AlternateContent>
  <xr:revisionPtr revIDLastSave="0" documentId="13_ncr:1_{BC7B3B9E-2D68-4F39-8D0A-4EEA9BE6A32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" l="1"/>
  <c r="H34" i="2"/>
  <c r="E20" i="2"/>
  <c r="H14" i="2" l="1"/>
  <c r="H15" i="2"/>
  <c r="H17" i="2"/>
  <c r="H18" i="2"/>
  <c r="H19" i="2"/>
  <c r="H25" i="2"/>
  <c r="G10" i="2"/>
  <c r="G9" i="2"/>
  <c r="H9" i="2" s="1"/>
  <c r="G8" i="2"/>
  <c r="H8" i="2" s="1"/>
  <c r="H6" i="2"/>
  <c r="G5" i="2"/>
  <c r="H5" i="2" s="1"/>
  <c r="G4" i="2"/>
  <c r="H4" i="2" s="1"/>
  <c r="H3" i="2"/>
  <c r="K25" i="2"/>
  <c r="K14" i="2"/>
  <c r="K15" i="2"/>
  <c r="K17" i="2"/>
  <c r="K18" i="2"/>
  <c r="K19" i="2"/>
  <c r="K9" i="2"/>
  <c r="K8" i="2"/>
  <c r="K6" i="2"/>
  <c r="J5" i="2"/>
  <c r="K5" i="2" s="1"/>
  <c r="J4" i="2"/>
  <c r="K4" i="2" s="1"/>
  <c r="K3" i="2"/>
  <c r="E14" i="2"/>
  <c r="E15" i="2"/>
  <c r="E17" i="2"/>
  <c r="E18" i="2"/>
  <c r="E19" i="2"/>
  <c r="E25" i="2"/>
  <c r="D10" i="2"/>
  <c r="E10" i="2" s="1"/>
  <c r="D9" i="2"/>
  <c r="E9" i="2" s="1"/>
  <c r="D8" i="2"/>
  <c r="E8" i="2" s="1"/>
  <c r="E6" i="2"/>
  <c r="D5" i="2"/>
  <c r="E5" i="2" s="1"/>
  <c r="D4" i="2"/>
  <c r="E4" i="2" s="1"/>
  <c r="E3" i="2"/>
  <c r="E7" i="2" l="1"/>
  <c r="H7" i="2"/>
  <c r="K7" i="2"/>
  <c r="E11" i="2"/>
  <c r="H10" i="2"/>
  <c r="H11" i="2" s="1"/>
  <c r="K10" i="2"/>
  <c r="K11" i="2" s="1"/>
  <c r="K12" i="2" s="1"/>
  <c r="H12" i="2" l="1"/>
  <c r="E12" i="2"/>
  <c r="E34" i="2" s="1"/>
</calcChain>
</file>

<file path=xl/sharedStrings.xml><?xml version="1.0" encoding="utf-8"?>
<sst xmlns="http://schemas.openxmlformats.org/spreadsheetml/2006/main" count="37" uniqueCount="28">
  <si>
    <t>ALTERATIONS</t>
  </si>
  <si>
    <t>Per Issue</t>
  </si>
  <si>
    <t>8 Issue Total</t>
  </si>
  <si>
    <t>Per Piece</t>
  </si>
  <si>
    <t>Quantity</t>
  </si>
  <si>
    <t>Dreamworks</t>
  </si>
  <si>
    <t>1. Base Printing Cost - Total Contract Price</t>
  </si>
  <si>
    <t>Lake County Press</t>
  </si>
  <si>
    <t>Combined 8 Issue Total</t>
  </si>
  <si>
    <t>BID ADDITIONS</t>
  </si>
  <si>
    <t>Additional Copies</t>
  </si>
  <si>
    <t>ADDITIONAL PROOFS</t>
  </si>
  <si>
    <t>High Res Epson - Cover</t>
  </si>
  <si>
    <t>High Res Epson - Issue</t>
  </si>
  <si>
    <t>Digital Dylux - Issue</t>
  </si>
  <si>
    <t>Per Instance</t>
  </si>
  <si>
    <t>Per Hour</t>
  </si>
  <si>
    <t>REMITTANCE ENVELOPES</t>
  </si>
  <si>
    <t>Gift Envelopes</t>
  </si>
  <si>
    <t>2. Postal Mail Prep &amp; Addressing - File Prep</t>
  </si>
  <si>
    <t>Inkjet Addressing</t>
  </si>
  <si>
    <t>Palatine P&amp;DC</t>
  </si>
  <si>
    <t>3. Multiples Preparation &amp; Distribution - Lake County</t>
  </si>
  <si>
    <t>UPS Ground</t>
  </si>
  <si>
    <t>General Truck</t>
  </si>
  <si>
    <t>Color Coding Below:</t>
  </si>
  <si>
    <t>RR Donnelly</t>
  </si>
  <si>
    <t>High Res Epson - Remittance Envelope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</si>
</sst>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000"/>
    <numFmt numFmtId="166" formatCode="&quot;$&quot;#,##0.000000"/>
    <numFmt numFmtId="167" formatCode="&quot;$&quot;#,##0.000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64" fontId="0" fillId="0" borderId="6" xfId="0" applyNumberFormat="1" applyBorder="1"/>
    <xf numFmtId="165" fontId="0" fillId="0" borderId="6" xfId="0" applyNumberFormat="1" applyBorder="1"/>
    <xf numFmtId="0" fontId="0" fillId="0" borderId="26" xfId="0" applyBorder="1"/>
    <xf numFmtId="0" fontId="0" fillId="0" borderId="7" xfId="0" applyBorder="1"/>
    <xf numFmtId="0" fontId="0" fillId="4" borderId="17" xfId="0" applyFill="1" applyBorder="1"/>
    <xf numFmtId="0" fontId="0" fillId="4" borderId="4" xfId="0" applyFill="1" applyBorder="1"/>
    <xf numFmtId="0" fontId="4" fillId="4" borderId="4" xfId="0" applyFont="1" applyFill="1" applyBorder="1"/>
    <xf numFmtId="0" fontId="0" fillId="4" borderId="5" xfId="0" applyFill="1" applyBorder="1"/>
    <xf numFmtId="0" fontId="0" fillId="4" borderId="7" xfId="0" applyFill="1" applyBorder="1"/>
    <xf numFmtId="165" fontId="0" fillId="2" borderId="10" xfId="0" applyNumberFormat="1" applyFill="1" applyBorder="1"/>
    <xf numFmtId="165" fontId="0" fillId="2" borderId="12" xfId="0" applyNumberFormat="1" applyFill="1" applyBorder="1"/>
    <xf numFmtId="165" fontId="0" fillId="2" borderId="15" xfId="0" applyNumberFormat="1" applyFill="1" applyBorder="1"/>
    <xf numFmtId="0" fontId="0" fillId="4" borderId="22" xfId="0" applyFill="1" applyBorder="1"/>
    <xf numFmtId="0" fontId="0" fillId="3" borderId="0" xfId="0" applyFill="1"/>
    <xf numFmtId="0" fontId="0" fillId="5" borderId="0" xfId="0" applyFill="1"/>
    <xf numFmtId="164" fontId="0" fillId="6" borderId="3" xfId="0" applyNumberFormat="1" applyFill="1" applyBorder="1"/>
    <xf numFmtId="164" fontId="1" fillId="0" borderId="3" xfId="41" applyNumberFormat="1" applyBorder="1"/>
    <xf numFmtId="164" fontId="0" fillId="6" borderId="21" xfId="0" applyNumberFormat="1" applyFill="1" applyBorder="1"/>
    <xf numFmtId="164" fontId="0" fillId="6" borderId="8" xfId="0" applyNumberFormat="1" applyFill="1" applyBorder="1"/>
    <xf numFmtId="164" fontId="0" fillId="6" borderId="9" xfId="0" applyNumberFormat="1" applyFill="1" applyBorder="1"/>
    <xf numFmtId="164" fontId="0" fillId="6" borderId="1" xfId="0" applyNumberFormat="1" applyFill="1" applyBorder="1"/>
    <xf numFmtId="164" fontId="0" fillId="6" borderId="11" xfId="0" applyNumberFormat="1" applyFill="1" applyBorder="1"/>
    <xf numFmtId="164" fontId="0" fillId="6" borderId="13" xfId="0" applyNumberFormat="1" applyFill="1" applyBorder="1"/>
    <xf numFmtId="164" fontId="0" fillId="6" borderId="14" xfId="0" applyNumberFormat="1" applyFill="1" applyBorder="1"/>
    <xf numFmtId="164" fontId="0" fillId="6" borderId="2" xfId="0" applyNumberFormat="1" applyFill="1" applyBorder="1"/>
    <xf numFmtId="164" fontId="0" fillId="6" borderId="25" xfId="0" applyNumberFormat="1" applyFill="1" applyBorder="1"/>
    <xf numFmtId="164" fontId="0" fillId="6" borderId="10" xfId="0" applyNumberFormat="1" applyFill="1" applyBorder="1"/>
    <xf numFmtId="165" fontId="0" fillId="6" borderId="25" xfId="0" applyNumberFormat="1" applyFill="1" applyBorder="1"/>
    <xf numFmtId="165" fontId="0" fillId="6" borderId="10" xfId="0" applyNumberFormat="1" applyFill="1" applyBorder="1"/>
    <xf numFmtId="167" fontId="0" fillId="6" borderId="25" xfId="0" applyNumberFormat="1" applyFill="1" applyBorder="1"/>
    <xf numFmtId="166" fontId="0" fillId="6" borderId="25" xfId="0" applyNumberFormat="1" applyFill="1" applyBorder="1"/>
    <xf numFmtId="167" fontId="0" fillId="6" borderId="10" xfId="0" applyNumberFormat="1" applyFill="1" applyBorder="1"/>
    <xf numFmtId="164" fontId="0" fillId="6" borderId="25" xfId="0" applyNumberFormat="1" applyFill="1" applyBorder="1" applyAlignment="1">
      <alignment horizontal="right"/>
    </xf>
    <xf numFmtId="164" fontId="0" fillId="6" borderId="12" xfId="0" applyNumberFormat="1" applyFill="1" applyBorder="1"/>
    <xf numFmtId="164" fontId="0" fillId="6" borderId="27" xfId="0" applyNumberFormat="1" applyFill="1" applyBorder="1"/>
    <xf numFmtId="164" fontId="0" fillId="6" borderId="28" xfId="0" applyNumberFormat="1" applyFill="1" applyBorder="1"/>
    <xf numFmtId="0" fontId="0" fillId="4" borderId="4" xfId="0" applyFill="1" applyBorder="1" applyAlignment="1">
      <alignment horizontal="right"/>
    </xf>
    <xf numFmtId="164" fontId="1" fillId="0" borderId="8" xfId="41" applyNumberFormat="1" applyBorder="1"/>
    <xf numFmtId="164" fontId="1" fillId="0" borderId="1" xfId="41" applyNumberFormat="1" applyBorder="1"/>
    <xf numFmtId="165" fontId="0" fillId="2" borderId="7" xfId="0" applyNumberFormat="1" applyFill="1" applyBorder="1"/>
    <xf numFmtId="164" fontId="0" fillId="6" borderId="6" xfId="0" applyNumberFormat="1" applyFill="1" applyBorder="1"/>
    <xf numFmtId="0" fontId="1" fillId="4" borderId="4" xfId="41" applyFill="1" applyBorder="1"/>
    <xf numFmtId="164" fontId="0" fillId="6" borderId="16" xfId="0" applyNumberFormat="1" applyFill="1" applyBorder="1"/>
    <xf numFmtId="164" fontId="1" fillId="0" borderId="32" xfId="41" applyNumberFormat="1" applyBorder="1"/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41" xr:uid="{ED723D42-0590-48DD-A29C-1082D9F258D5}"/>
  </cellStyles>
  <dxfs count="0"/>
  <tableStyles count="0" defaultTableStyle="TableStyleMedium9" defaultPivotStyle="PivotStyleMedium4"/>
  <colors>
    <mruColors>
      <color rgb="FFD2E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workbookViewId="0">
      <selection activeCell="N12" sqref="N12:N18"/>
    </sheetView>
  </sheetViews>
  <sheetFormatPr defaultRowHeight="15.6" x14ac:dyDescent="0.3"/>
  <cols>
    <col min="1" max="1" width="44.69921875" bestFit="1" customWidth="1"/>
    <col min="3" max="3" width="8.3984375" style="3" customWidth="1"/>
    <col min="4" max="4" width="9.8984375" style="2" customWidth="1"/>
    <col min="5" max="5" width="11.19921875" style="2" customWidth="1"/>
    <col min="6" max="6" width="9" customWidth="1"/>
    <col min="7" max="7" width="9.8984375" bestFit="1" customWidth="1"/>
    <col min="8" max="8" width="11.19921875" customWidth="1"/>
    <col min="9" max="9" width="9.3984375" bestFit="1" customWidth="1"/>
    <col min="10" max="10" width="9.8984375" bestFit="1" customWidth="1"/>
    <col min="11" max="11" width="11.19921875" bestFit="1" customWidth="1"/>
  </cols>
  <sheetData>
    <row r="1" spans="1:14" x14ac:dyDescent="0.3">
      <c r="C1" s="48" t="s">
        <v>5</v>
      </c>
      <c r="D1" s="48"/>
      <c r="E1" s="48"/>
      <c r="F1" s="49" t="s">
        <v>7</v>
      </c>
      <c r="G1" s="49"/>
      <c r="H1" s="49"/>
      <c r="I1" s="49" t="s">
        <v>26</v>
      </c>
      <c r="J1" s="49"/>
      <c r="K1" s="49"/>
    </row>
    <row r="2" spans="1:14" ht="16.2" thickBot="1" x14ac:dyDescent="0.35">
      <c r="B2" s="1" t="s">
        <v>4</v>
      </c>
      <c r="C2" s="5" t="s">
        <v>3</v>
      </c>
      <c r="D2" s="4" t="s">
        <v>1</v>
      </c>
      <c r="E2" s="4" t="s">
        <v>2</v>
      </c>
      <c r="F2" s="5" t="s">
        <v>3</v>
      </c>
      <c r="G2" s="4" t="s">
        <v>1</v>
      </c>
      <c r="H2" s="4" t="s">
        <v>2</v>
      </c>
      <c r="I2" s="5" t="s">
        <v>3</v>
      </c>
      <c r="J2" s="4" t="s">
        <v>1</v>
      </c>
      <c r="K2" s="4" t="s">
        <v>2</v>
      </c>
    </row>
    <row r="3" spans="1:14" ht="16.2" thickBot="1" x14ac:dyDescent="0.35">
      <c r="A3" s="8" t="s">
        <v>6</v>
      </c>
      <c r="B3" s="6">
        <v>41000</v>
      </c>
      <c r="C3" s="13"/>
      <c r="D3" s="19">
        <v>16375</v>
      </c>
      <c r="E3" s="21">
        <f>D3*8</f>
        <v>131000</v>
      </c>
      <c r="F3" s="13"/>
      <c r="G3" s="20">
        <v>26837</v>
      </c>
      <c r="H3" s="21">
        <f>G3*8</f>
        <v>214696</v>
      </c>
      <c r="I3" s="13"/>
      <c r="J3" s="20">
        <v>44474</v>
      </c>
      <c r="K3" s="21">
        <f>J3*8</f>
        <v>355792</v>
      </c>
    </row>
    <row r="4" spans="1:14" x14ac:dyDescent="0.3">
      <c r="A4" s="9" t="s">
        <v>19</v>
      </c>
      <c r="B4" s="7">
        <v>33500</v>
      </c>
      <c r="C4" s="31">
        <v>2.5074626865671641E-2</v>
      </c>
      <c r="D4" s="22">
        <f>C4*B4</f>
        <v>840</v>
      </c>
      <c r="E4" s="23">
        <f>D4*8</f>
        <v>6720</v>
      </c>
      <c r="F4" s="33">
        <v>0</v>
      </c>
      <c r="G4" s="22">
        <f>F4*B4</f>
        <v>0</v>
      </c>
      <c r="H4" s="23">
        <f>G4*8</f>
        <v>0</v>
      </c>
      <c r="I4" s="34"/>
      <c r="J4" s="22">
        <f>I4*B4</f>
        <v>0</v>
      </c>
      <c r="K4" s="23">
        <f>J4*8</f>
        <v>0</v>
      </c>
    </row>
    <row r="5" spans="1:14" x14ac:dyDescent="0.3">
      <c r="A5" s="9" t="s">
        <v>20</v>
      </c>
      <c r="B5" s="7">
        <v>33500</v>
      </c>
      <c r="C5" s="32">
        <v>9.5522388059701493E-3</v>
      </c>
      <c r="D5" s="24">
        <f>C5*B5</f>
        <v>320</v>
      </c>
      <c r="E5" s="25">
        <f>D5*8</f>
        <v>2560</v>
      </c>
      <c r="F5" s="35">
        <v>4.3999999999999997E-2</v>
      </c>
      <c r="G5" s="24">
        <f>F5*B5</f>
        <v>1474</v>
      </c>
      <c r="H5" s="25">
        <f>G5*8</f>
        <v>11792</v>
      </c>
      <c r="I5" s="32"/>
      <c r="J5" s="24">
        <f>I5*B5</f>
        <v>0</v>
      </c>
      <c r="K5" s="25">
        <f>J5*8</f>
        <v>0</v>
      </c>
    </row>
    <row r="6" spans="1:14" x14ac:dyDescent="0.3">
      <c r="A6" s="9" t="s">
        <v>21</v>
      </c>
      <c r="B6" s="12"/>
      <c r="C6" s="13"/>
      <c r="D6" s="24">
        <v>180</v>
      </c>
      <c r="E6" s="25">
        <f>D6*8</f>
        <v>1440</v>
      </c>
      <c r="F6" s="13"/>
      <c r="G6" s="24">
        <v>150</v>
      </c>
      <c r="H6" s="25">
        <f>G6*8</f>
        <v>1200</v>
      </c>
      <c r="I6" s="13"/>
      <c r="J6" s="24"/>
      <c r="K6" s="25">
        <f>J6*8</f>
        <v>0</v>
      </c>
    </row>
    <row r="7" spans="1:14" ht="16.2" thickBot="1" x14ac:dyDescent="0.35">
      <c r="A7" s="40" t="s">
        <v>1</v>
      </c>
      <c r="B7" s="12"/>
      <c r="C7" s="14"/>
      <c r="D7" s="26"/>
      <c r="E7" s="27">
        <f>E4+E5+E6</f>
        <v>10720</v>
      </c>
      <c r="F7" s="14"/>
      <c r="G7" s="26"/>
      <c r="H7" s="27">
        <f>H4+H5+H6</f>
        <v>12992</v>
      </c>
      <c r="I7" s="14"/>
      <c r="J7" s="26"/>
      <c r="K7" s="27">
        <f>K4+K5+K6</f>
        <v>0</v>
      </c>
    </row>
    <row r="8" spans="1:14" x14ac:dyDescent="0.3">
      <c r="A8" s="9" t="s">
        <v>22</v>
      </c>
      <c r="B8" s="7">
        <v>14</v>
      </c>
      <c r="C8" s="29">
        <v>50</v>
      </c>
      <c r="D8" s="22">
        <f>C8*B8</f>
        <v>700</v>
      </c>
      <c r="E8" s="23">
        <f>D8*8</f>
        <v>5600</v>
      </c>
      <c r="F8" s="29">
        <v>21.4</v>
      </c>
      <c r="G8" s="22">
        <f>F8*B8</f>
        <v>299.59999999999997</v>
      </c>
      <c r="H8" s="23">
        <f>G8*8</f>
        <v>2396.7999999999997</v>
      </c>
      <c r="I8" s="29"/>
      <c r="J8" s="41">
        <v>0</v>
      </c>
      <c r="K8" s="23">
        <f>J8*8</f>
        <v>0</v>
      </c>
    </row>
    <row r="9" spans="1:14" x14ac:dyDescent="0.3">
      <c r="A9" s="9" t="s">
        <v>23</v>
      </c>
      <c r="B9" s="7">
        <v>104</v>
      </c>
      <c r="C9" s="30">
        <v>5.7352941176470589</v>
      </c>
      <c r="D9" s="24">
        <f>C9*B9</f>
        <v>596.47058823529414</v>
      </c>
      <c r="E9" s="25">
        <f>D9*8</f>
        <v>4771.7647058823532</v>
      </c>
      <c r="F9" s="30">
        <v>0</v>
      </c>
      <c r="G9" s="24">
        <f>F9*B9</f>
        <v>0</v>
      </c>
      <c r="H9" s="25">
        <f>G9*8</f>
        <v>0</v>
      </c>
      <c r="I9" s="30"/>
      <c r="J9" s="42">
        <v>1557</v>
      </c>
      <c r="K9" s="25">
        <f>J9*8</f>
        <v>12456</v>
      </c>
    </row>
    <row r="10" spans="1:14" x14ac:dyDescent="0.3">
      <c r="A10" s="9" t="s">
        <v>24</v>
      </c>
      <c r="B10" s="7">
        <v>14</v>
      </c>
      <c r="C10" s="30">
        <v>50</v>
      </c>
      <c r="D10" s="24">
        <f>C10*B10</f>
        <v>700</v>
      </c>
      <c r="E10" s="25">
        <f>D10*8</f>
        <v>5600</v>
      </c>
      <c r="F10" s="30">
        <v>21.4</v>
      </c>
      <c r="G10" s="24">
        <f>F10*B10</f>
        <v>299.59999999999997</v>
      </c>
      <c r="H10" s="25">
        <f>G10*8</f>
        <v>2396.7999999999997</v>
      </c>
      <c r="I10" s="30"/>
      <c r="J10" s="42">
        <v>225</v>
      </c>
      <c r="K10" s="25">
        <f>J10*8</f>
        <v>1800</v>
      </c>
    </row>
    <row r="11" spans="1:14" ht="16.2" thickBot="1" x14ac:dyDescent="0.35">
      <c r="A11" s="40" t="s">
        <v>1</v>
      </c>
      <c r="B11" s="12"/>
      <c r="C11" s="13"/>
      <c r="D11" s="26"/>
      <c r="E11" s="27">
        <f>SUM(E8:E10)</f>
        <v>15971.764705882353</v>
      </c>
      <c r="F11" s="13"/>
      <c r="G11" s="26"/>
      <c r="H11" s="27">
        <f>SUM(H8:H10)</f>
        <v>4793.5999999999995</v>
      </c>
      <c r="I11" s="32"/>
      <c r="J11" s="26"/>
      <c r="K11" s="27">
        <f>SUM(K8:K10)</f>
        <v>14256</v>
      </c>
    </row>
    <row r="12" spans="1:14" x14ac:dyDescent="0.3">
      <c r="A12" s="10" t="s">
        <v>8</v>
      </c>
      <c r="B12" s="12"/>
      <c r="C12" s="12"/>
      <c r="D12" s="12"/>
      <c r="E12" s="28">
        <f>E3+E7+E11</f>
        <v>157691.76470588235</v>
      </c>
      <c r="F12" s="12"/>
      <c r="G12" s="12"/>
      <c r="H12" s="28">
        <f>H3+H7+H11</f>
        <v>232481.6</v>
      </c>
      <c r="I12" s="12"/>
      <c r="J12" s="12"/>
      <c r="K12" s="28">
        <f>K3+K7+K11</f>
        <v>370048</v>
      </c>
    </row>
    <row r="13" spans="1:14" ht="16.2" thickBot="1" x14ac:dyDescent="0.35">
      <c r="A13" s="10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4" ht="16.2" thickBot="1" x14ac:dyDescent="0.35">
      <c r="A14" s="9" t="s">
        <v>10</v>
      </c>
      <c r="B14" s="7">
        <v>1000</v>
      </c>
      <c r="C14" s="13"/>
      <c r="D14" s="22">
        <v>320</v>
      </c>
      <c r="E14" s="23">
        <f>D14*8</f>
        <v>2560</v>
      </c>
      <c r="F14" s="13"/>
      <c r="G14" s="22">
        <v>632.86</v>
      </c>
      <c r="H14" s="23">
        <f>G14*8</f>
        <v>5062.88</v>
      </c>
      <c r="I14" s="13"/>
      <c r="J14" s="41">
        <v>1085</v>
      </c>
      <c r="K14" s="23">
        <f>J14*8</f>
        <v>8680</v>
      </c>
      <c r="N14" s="2"/>
    </row>
    <row r="15" spans="1:14" ht="16.2" thickBot="1" x14ac:dyDescent="0.35">
      <c r="A15" s="9" t="s">
        <v>10</v>
      </c>
      <c r="B15" s="7">
        <v>5000</v>
      </c>
      <c r="C15" s="13"/>
      <c r="D15" s="26">
        <v>200</v>
      </c>
      <c r="E15" s="27">
        <f>D15*8</f>
        <v>1600</v>
      </c>
      <c r="F15" s="13"/>
      <c r="G15" s="26">
        <v>2800</v>
      </c>
      <c r="H15" s="27">
        <f>G15*8</f>
        <v>22400</v>
      </c>
      <c r="I15" s="13"/>
      <c r="J15" s="41">
        <v>5424</v>
      </c>
      <c r="K15" s="27">
        <f>J15*8</f>
        <v>43392</v>
      </c>
      <c r="N15" s="2"/>
    </row>
    <row r="16" spans="1:14" ht="16.2" thickBot="1" x14ac:dyDescent="0.35">
      <c r="A16" s="10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3">
      <c r="A17" s="9" t="s">
        <v>12</v>
      </c>
      <c r="B17" s="12"/>
      <c r="C17" s="13"/>
      <c r="D17" s="22">
        <v>100</v>
      </c>
      <c r="E17" s="23">
        <f>D17*8</f>
        <v>800</v>
      </c>
      <c r="F17" s="13"/>
      <c r="G17" s="22">
        <v>80</v>
      </c>
      <c r="H17" s="23">
        <f>G17*8</f>
        <v>640</v>
      </c>
      <c r="I17" s="13"/>
      <c r="J17" s="22"/>
      <c r="K17" s="23">
        <f>J17*8</f>
        <v>0</v>
      </c>
    </row>
    <row r="18" spans="1:11" x14ac:dyDescent="0.3">
      <c r="A18" s="9" t="s">
        <v>13</v>
      </c>
      <c r="B18" s="12"/>
      <c r="C18" s="13"/>
      <c r="D18" s="24">
        <v>250</v>
      </c>
      <c r="E18" s="25">
        <f>D18*8</f>
        <v>2000</v>
      </c>
      <c r="F18" s="13"/>
      <c r="G18" s="24">
        <v>150</v>
      </c>
      <c r="H18" s="25">
        <f>G18*8</f>
        <v>1200</v>
      </c>
      <c r="I18" s="13"/>
      <c r="J18" s="24"/>
      <c r="K18" s="25">
        <f>J18*8</f>
        <v>0</v>
      </c>
    </row>
    <row r="19" spans="1:11" x14ac:dyDescent="0.3">
      <c r="A19" s="9" t="s">
        <v>14</v>
      </c>
      <c r="B19" s="12"/>
      <c r="C19" s="13"/>
      <c r="D19" s="44">
        <v>200</v>
      </c>
      <c r="E19" s="46">
        <f>D19*8</f>
        <v>1600</v>
      </c>
      <c r="F19" s="13"/>
      <c r="G19" s="44">
        <v>42</v>
      </c>
      <c r="H19" s="46">
        <f>G19*8</f>
        <v>336</v>
      </c>
      <c r="I19" s="13"/>
      <c r="J19" s="44"/>
      <c r="K19" s="46">
        <f>J19*8</f>
        <v>0</v>
      </c>
    </row>
    <row r="20" spans="1:11" x14ac:dyDescent="0.3">
      <c r="A20" s="45" t="s">
        <v>27</v>
      </c>
      <c r="B20" s="12"/>
      <c r="C20" s="43"/>
      <c r="D20" s="47">
        <v>55</v>
      </c>
      <c r="E20" s="24">
        <f>D20*8</f>
        <v>440</v>
      </c>
      <c r="F20" s="43"/>
      <c r="G20" s="24"/>
      <c r="H20" s="24"/>
      <c r="I20" s="43"/>
      <c r="J20" s="24"/>
      <c r="K20" s="24"/>
    </row>
    <row r="21" spans="1:11" ht="16.2" thickBot="1" x14ac:dyDescent="0.35">
      <c r="A21" s="10" t="s">
        <v>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3">
      <c r="A22" s="9" t="s">
        <v>15</v>
      </c>
      <c r="B22" s="12"/>
      <c r="C22" s="29">
        <v>50</v>
      </c>
      <c r="D22" s="13"/>
      <c r="E22" s="13"/>
      <c r="F22" s="29">
        <v>75</v>
      </c>
      <c r="G22" s="13"/>
      <c r="H22" s="13"/>
      <c r="I22" s="36"/>
      <c r="J22" s="13"/>
      <c r="K22" s="13"/>
    </row>
    <row r="23" spans="1:11" ht="16.2" thickBot="1" x14ac:dyDescent="0.35">
      <c r="A23" s="9" t="s">
        <v>16</v>
      </c>
      <c r="B23" s="12"/>
      <c r="C23" s="37">
        <v>95</v>
      </c>
      <c r="D23" s="13"/>
      <c r="E23" s="13"/>
      <c r="F23" s="37">
        <v>150</v>
      </c>
      <c r="G23" s="13"/>
      <c r="H23" s="13"/>
      <c r="I23" s="37"/>
      <c r="J23" s="13"/>
      <c r="K23" s="13"/>
    </row>
    <row r="24" spans="1:11" ht="16.2" thickBot="1" x14ac:dyDescent="0.35">
      <c r="A24" s="10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6.2" thickBot="1" x14ac:dyDescent="0.35">
      <c r="A25" s="11" t="s">
        <v>18</v>
      </c>
      <c r="B25" s="12"/>
      <c r="C25" s="15"/>
      <c r="D25" s="38">
        <v>5077</v>
      </c>
      <c r="E25" s="39">
        <f>D25*8</f>
        <v>40616</v>
      </c>
      <c r="F25" s="15"/>
      <c r="G25" s="38">
        <v>6193</v>
      </c>
      <c r="H25" s="39">
        <f>G25*8</f>
        <v>49544</v>
      </c>
      <c r="I25" s="15"/>
      <c r="J25" s="38"/>
      <c r="K25" s="39">
        <f>J25*8</f>
        <v>0</v>
      </c>
    </row>
    <row r="26" spans="1:11" ht="77.25" customHeight="1" x14ac:dyDescent="0.3">
      <c r="A26" s="16" t="s">
        <v>25</v>
      </c>
      <c r="C26" s="50"/>
      <c r="D26" s="51"/>
      <c r="E26" s="52"/>
      <c r="F26" s="59"/>
      <c r="G26" s="60"/>
      <c r="H26" s="61"/>
      <c r="I26" s="50"/>
      <c r="J26" s="51"/>
      <c r="K26" s="52"/>
    </row>
    <row r="27" spans="1:11" x14ac:dyDescent="0.3">
      <c r="A27" s="17"/>
      <c r="C27" s="53"/>
      <c r="D27" s="54"/>
      <c r="E27" s="55"/>
      <c r="F27" s="62"/>
      <c r="G27" s="63"/>
      <c r="H27" s="64"/>
      <c r="I27" s="53"/>
      <c r="J27" s="54"/>
      <c r="K27" s="55"/>
    </row>
    <row r="28" spans="1:11" x14ac:dyDescent="0.3">
      <c r="A28" s="18"/>
      <c r="C28" s="53"/>
      <c r="D28" s="54"/>
      <c r="E28" s="55"/>
      <c r="F28" s="62"/>
      <c r="G28" s="63"/>
      <c r="H28" s="64"/>
      <c r="I28" s="53"/>
      <c r="J28" s="54"/>
      <c r="K28" s="55"/>
    </row>
    <row r="29" spans="1:11" x14ac:dyDescent="0.3">
      <c r="C29" s="53"/>
      <c r="D29" s="54"/>
      <c r="E29" s="55"/>
      <c r="F29" s="62"/>
      <c r="G29" s="63"/>
      <c r="H29" s="64"/>
      <c r="I29" s="53"/>
      <c r="J29" s="54"/>
      <c r="K29" s="55"/>
    </row>
    <row r="30" spans="1:11" x14ac:dyDescent="0.3">
      <c r="C30" s="53"/>
      <c r="D30" s="54"/>
      <c r="E30" s="55"/>
      <c r="F30" s="62"/>
      <c r="G30" s="63"/>
      <c r="H30" s="64"/>
      <c r="I30" s="53"/>
      <c r="J30" s="54"/>
      <c r="K30" s="55"/>
    </row>
    <row r="31" spans="1:11" x14ac:dyDescent="0.3">
      <c r="C31" s="53"/>
      <c r="D31" s="54"/>
      <c r="E31" s="55"/>
      <c r="F31" s="62"/>
      <c r="G31" s="63"/>
      <c r="H31" s="64"/>
      <c r="I31" s="53"/>
      <c r="J31" s="54"/>
      <c r="K31" s="55"/>
    </row>
    <row r="32" spans="1:11" ht="16.2" thickBot="1" x14ac:dyDescent="0.35">
      <c r="C32" s="56"/>
      <c r="D32" s="57"/>
      <c r="E32" s="58"/>
      <c r="F32" s="65"/>
      <c r="G32" s="66"/>
      <c r="H32" s="67"/>
      <c r="I32" s="56"/>
      <c r="J32" s="57"/>
      <c r="K32" s="58"/>
    </row>
    <row r="34" spans="5:11" x14ac:dyDescent="0.3">
      <c r="E34" s="2">
        <f>E12+E25</f>
        <v>198307.76470588235</v>
      </c>
      <c r="H34" s="2">
        <f>H12+H25</f>
        <v>282025.59999999998</v>
      </c>
      <c r="K34" s="2">
        <f>K12+K25</f>
        <v>370048</v>
      </c>
    </row>
  </sheetData>
  <mergeCells count="6">
    <mergeCell ref="C1:E1"/>
    <mergeCell ref="F1:H1"/>
    <mergeCell ref="I1:K1"/>
    <mergeCell ref="C26:E32"/>
    <mergeCell ref="F26:H32"/>
    <mergeCell ref="I26:K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Michael Zahalka</cp:lastModifiedBy>
  <cp:lastPrinted>2019-09-12T21:53:50Z</cp:lastPrinted>
  <dcterms:created xsi:type="dcterms:W3CDTF">2016-02-22T19:45:31Z</dcterms:created>
  <dcterms:modified xsi:type="dcterms:W3CDTF">2024-05-01T12:36:54Z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2024-04-04T15:38:21Z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19495b90-c9d4-4a90-a6c0-e44cde7e681a</vt:lpwstr>
  </property>
  <property fmtid="{D5CDD505-2E9C-101B-9397-08002B2CF9AE}" pid="8" name="MSIP_Label_defa4170-0d19-0005-0004-bc88714345d2_ContentBits">
    <vt:lpwstr>0</vt:lpwstr>
  </property>
</Properties>
</file>